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<sst xmlns="http://schemas.openxmlformats.org/spreadsheetml/2006/main" count="55" uniqueCount="55">
  <si>
    <t xml:space="preserve"/>
  </si>
  <si>
    <t xml:space="preserve">AUP020</t>
  </si>
  <si>
    <t xml:space="preserve">Ud</t>
  </si>
  <si>
    <t xml:space="preserve">Buzón drenante, de concreto simple.</t>
  </si>
  <si>
    <r>
      <rPr>
        <sz val="8.25"/>
        <color rgb="FF000000"/>
        <rFont val="Arial"/>
        <family val="2"/>
      </rPr>
      <t xml:space="preserve">Suministro y montaje de buzón drenante compuesto por elementos prefabricados de concreto simple, de 1,00 m de diámetro interior y de 1,5 m de altura útil interior, formado por: solera de 25 cm de espesor de concreto armado f'c=280 kg/cm² (4000 psi), clase de exposición F0 S1 P1 C1, tamaño máximo del agregado 19 mm, consistencia blanda ligeramente armada con malla soldada tipo 6x6 2/2 de acero Grado 70; cono asimétrico prefabricado de concreto simple, con unión rígida machihembrada con junta de goma, de 100 a 60 cm de diámetro interior y 60 cm de altura, resistencia a compresión mayor de 250 kg/cm²; anillo prefabricado de concreto simple, con unión rígida machihembrada con junta de goma, de 100 cm de diámetro interior y 50 cm de altura, resistencia a compresión mayor de 250 kg/cm²; relleno del trasdós del pozo con concreto simple f'c=140 kg/cm² (2000 psi), clase de exposición F0 S0 P0 C0, tamaño máximo del agregado 19 mm, consistencia blanda; con cierre de marco y tapa de fundición carga de rotura 400 kN, instalado en calzadas de calles, incluyendo las peatonales, o zonas de estacionamiento para todo tipo de vehículos. Incluso material para conexiones y remates, junta expansiva para sellado de juntas y material elastómero para ajuste entre tapa y marco. El precio no incluye la excavación, las bombas de achique ni el relleno perimetral posterior con material de drenaje.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</si>
  <si>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</si>
  <si>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</si>
  <si>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</si>
  <si>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</si>
  <si>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</si>
  <si>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</si>
  <si>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</si>
  <si>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mt10haf110kkc</t>
  </si>
  <si>
    <t xml:space="preserve">m³</t>
  </si>
  <si>
    <t xml:space="preserve">Concreto f'c=280 kg/cm² (4000 psi), clase de exposición F0 S1 P1 C1, tamaño máximo del agregado 19 mm, consistencia blanda, premezclado, según ACI 318.</t>
  </si>
  <si>
    <t xml:space="preserve">mt07ame120ii</t>
  </si>
  <si>
    <t xml:space="preserve">m²</t>
  </si>
  <si>
    <t xml:space="preserve">Malla soldada tipo 6x6 2/2 de acero Grado 70, con varillas lisas espaciadas 15,24x15,24 cm de 6,65 mm de diámetro, según ASTM A 185 y ASTM A 497.</t>
  </si>
  <si>
    <t xml:space="preserve">mt46phm010b</t>
  </si>
  <si>
    <t xml:space="preserve">Ud</t>
  </si>
  <si>
    <t xml:space="preserve">Anillo prefabricado de concreto simple, con unión rígida machihembrada con junta de goma, de 100 cm de diámetro interior y 50 cm de altura, resistencia a compresión mayor de 250 kg/cm², para formación de pozo de registro.</t>
  </si>
  <si>
    <t xml:space="preserve">mt46phm020b</t>
  </si>
  <si>
    <t xml:space="preserve">Ud</t>
  </si>
  <si>
    <t xml:space="preserve">Cono asimétrico prefabricado de concreto simple, con unión rígida machihembrada con junta de goma, de 100 a 60 cm de diámetro interior y 60 cm de altura, resistencia a compresión mayor de 250 kg/cm², para formación de pozo de registro.</t>
  </si>
  <si>
    <t xml:space="preserve">mt46tpr010q</t>
  </si>
  <si>
    <t xml:space="preserve">Ud</t>
  </si>
  <si>
    <t xml:space="preserve">Tapa circular con bloqueo mediante tres pestañas y marco de fundición dúctil de 850 mm de diámetro exterior y 100 mm de altura, paso libre de 600 mm, para pozo, carga de rotura 400 kN. Tapa revestida con pintura bituminosa y marco provisto de junta de insonorización de polietileno y dispositivo de seguridad.</t>
  </si>
  <si>
    <t xml:space="preserve">mt46phm050</t>
  </si>
  <si>
    <t xml:space="preserve">Ud</t>
  </si>
  <si>
    <t xml:space="preserve">Pate de polipropileno conformado en U, para pozo, de 330x160 mm, sección transversal de D=25 mm.</t>
  </si>
  <si>
    <t xml:space="preserve">mt10hmf110aeb</t>
  </si>
  <si>
    <t xml:space="preserve">m³</t>
  </si>
  <si>
    <t xml:space="preserve">Concreto simple f'c=140 kg/cm² (2000 psi), clase de exposición F0 S0 P0 C0, tamaño máximo del agregado 19 mm, consistencia blanda, premezclado, según ACI 318.</t>
  </si>
  <si>
    <t xml:space="preserve">mt46phm060</t>
  </si>
  <si>
    <t xml:space="preserve">m</t>
  </si>
  <si>
    <t xml:space="preserve">Junta expansiva de estructura maciza.</t>
  </si>
  <si>
    <t xml:space="preserve">Subtotal materiales:</t>
  </si>
  <si>
    <t xml:space="preserve">Equipo y maquinaria</t>
  </si>
  <si>
    <t xml:space="preserve">mq04cag010a</t>
  </si>
  <si>
    <t xml:space="preserve">h</t>
  </si>
  <si>
    <t xml:space="preserve">Camión con grúa de hasta 6 t.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</si>
  <si>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</si>
  <si>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</si>
  <si>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</si>
  <si>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</si>
  <si>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</si>
  <si>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</si>
  <si>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</si>
  <si>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</si>
  <si>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</si>
  <si>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</si>
  <si>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</si>
  <si>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</si>
  <si>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511,20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</si>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</sst>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7.82" customWidth="1"/>
    <col min="4" max="4" width="65.96" customWidth="1"/>
    <col min="5" max="5" width="15.30" customWidth="1"/>
    <col min="6" max="6" width="13.60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18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0.45</v>
      </c>
      <c r="F10" s="12">
        <v>3194.42</v>
      </c>
      <c r="G10" s="12">
        <f ca="1">ROUND(INDIRECT(ADDRESS(ROW()+(0), COLUMN()+(-2), 1))*INDIRECT(ADDRESS(ROW()+(0), COLUMN()+(-1), 1)), 2)</f>
        <v>1437.49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1.75</v>
      </c>
      <c r="F11" s="12">
        <v>81.79</v>
      </c>
      <c r="G11" s="12">
        <f ca="1">ROUND(INDIRECT(ADDRESS(ROW()+(0), COLUMN()+(-2), 1))*INDIRECT(ADDRESS(ROW()+(0), COLUMN()+(-1), 1)), 2)</f>
        <v>143.13</v>
      </c>
    </row>
    <row r="12" spans="1:7" ht="34.5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1199.29</v>
      </c>
      <c r="G12" s="12">
        <f ca="1">ROUND(INDIRECT(ADDRESS(ROW()+(0), COLUMN()+(-2), 1))*INDIRECT(ADDRESS(ROW()+(0), COLUMN()+(-1), 1)), 2)</f>
        <v>1199.29</v>
      </c>
    </row>
    <row r="13" spans="1:7" ht="45.00" thickBot="1" customHeight="1">
      <c r="A13" s="1" t="s">
        <v>21</v>
      </c>
      <c r="B13" s="1"/>
      <c r="C13" s="10" t="s">
        <v>22</v>
      </c>
      <c r="D13" s="1" t="s">
        <v>23</v>
      </c>
      <c r="E13" s="11">
        <v>1</v>
      </c>
      <c r="F13" s="12">
        <v>1693.97</v>
      </c>
      <c r="G13" s="12">
        <f ca="1">ROUND(INDIRECT(ADDRESS(ROW()+(0), COLUMN()+(-2), 1))*INDIRECT(ADDRESS(ROW()+(0), COLUMN()+(-1), 1)), 2)</f>
        <v>1693.97</v>
      </c>
    </row>
    <row r="14" spans="1:7" ht="55.50" thickBot="1" customHeight="1">
      <c r="A14" s="1" t="s">
        <v>24</v>
      </c>
      <c r="B14" s="1"/>
      <c r="C14" s="10" t="s">
        <v>25</v>
      </c>
      <c r="D14" s="1" t="s">
        <v>26</v>
      </c>
      <c r="E14" s="11">
        <v>1</v>
      </c>
      <c r="F14" s="12">
        <v>3483.67</v>
      </c>
      <c r="G14" s="12">
        <f ca="1">ROUND(INDIRECT(ADDRESS(ROW()+(0), COLUMN()+(-2), 1))*INDIRECT(ADDRESS(ROW()+(0), COLUMN()+(-1), 1)), 2)</f>
        <v>3483.67</v>
      </c>
    </row>
    <row r="15" spans="1:7" ht="24.00" thickBot="1" customHeight="1">
      <c r="A15" s="1" t="s">
        <v>27</v>
      </c>
      <c r="B15" s="1"/>
      <c r="C15" s="10" t="s">
        <v>28</v>
      </c>
      <c r="D15" s="1" t="s">
        <v>29</v>
      </c>
      <c r="E15" s="11">
        <v>4</v>
      </c>
      <c r="F15" s="12">
        <v>140.86</v>
      </c>
      <c r="G15" s="12">
        <f ca="1">ROUND(INDIRECT(ADDRESS(ROW()+(0), COLUMN()+(-2), 1))*INDIRECT(ADDRESS(ROW()+(0), COLUMN()+(-1), 1)), 2)</f>
        <v>563.44</v>
      </c>
    </row>
    <row r="16" spans="1:7" ht="34.50" thickBot="1" customHeight="1">
      <c r="A16" s="1" t="s">
        <v>30</v>
      </c>
      <c r="B16" s="1"/>
      <c r="C16" s="10" t="s">
        <v>31</v>
      </c>
      <c r="D16" s="1" t="s">
        <v>32</v>
      </c>
      <c r="E16" s="11">
        <v>1.35</v>
      </c>
      <c r="F16" s="12">
        <v>2225.51</v>
      </c>
      <c r="G16" s="12">
        <f ca="1">ROUND(INDIRECT(ADDRESS(ROW()+(0), COLUMN()+(-2), 1))*INDIRECT(ADDRESS(ROW()+(0), COLUMN()+(-1), 1)), 2)</f>
        <v>3004.44</v>
      </c>
    </row>
    <row r="17" spans="1:7" ht="13.50" thickBot="1" customHeight="1">
      <c r="A17" s="1" t="s">
        <v>33</v>
      </c>
      <c r="B17" s="1"/>
      <c r="C17" s="10" t="s">
        <v>34</v>
      </c>
      <c r="D17" s="1" t="s">
        <v>35</v>
      </c>
      <c r="E17" s="13">
        <v>1</v>
      </c>
      <c r="F17" s="14">
        <v>97.24</v>
      </c>
      <c r="G17" s="14">
        <f ca="1">ROUND(INDIRECT(ADDRESS(ROW()+(0), COLUMN()+(-2), 1))*INDIRECT(ADDRESS(ROW()+(0), COLUMN()+(-1), 1)), 2)</f>
        <v>97.24</v>
      </c>
    </row>
    <row r="18" spans="1:7" ht="13.50" thickBot="1" customHeight="1">
      <c r="A18" s="15"/>
      <c r="B18" s="15"/>
      <c r="C18" s="15"/>
      <c r="D18" s="15"/>
      <c r="E18" s="9" t="s">
        <v>36</v>
      </c>
      <c r="F18" s="9"/>
      <c r="G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11622.7</v>
      </c>
    </row>
    <row r="19" spans="1:7" ht="13.50" thickBot="1" customHeight="1">
      <c r="A19" s="15">
        <v>2</v>
      </c>
      <c r="B19" s="15"/>
      <c r="C19" s="15"/>
      <c r="D19" s="18" t="s">
        <v>37</v>
      </c>
      <c r="E19" s="18"/>
      <c r="F19" s="15"/>
      <c r="G19" s="15"/>
    </row>
    <row r="20" spans="1:7" ht="13.50" thickBot="1" customHeight="1">
      <c r="A20" s="1" t="s">
        <v>38</v>
      </c>
      <c r="B20" s="1"/>
      <c r="C20" s="10" t="s">
        <v>39</v>
      </c>
      <c r="D20" s="1" t="s">
        <v>40</v>
      </c>
      <c r="E20" s="13">
        <v>0.2</v>
      </c>
      <c r="F20" s="14">
        <v>1228.34</v>
      </c>
      <c r="G20" s="14">
        <f ca="1">ROUND(INDIRECT(ADDRESS(ROW()+(0), COLUMN()+(-2), 1))*INDIRECT(ADDRESS(ROW()+(0), COLUMN()+(-1), 1)), 2)</f>
        <v>245.67</v>
      </c>
    </row>
    <row r="21" spans="1:7" ht="13.50" thickBot="1" customHeight="1">
      <c r="A21" s="15"/>
      <c r="B21" s="15"/>
      <c r="C21" s="15"/>
      <c r="D21" s="15"/>
      <c r="E21" s="9" t="s">
        <v>41</v>
      </c>
      <c r="F21" s="9"/>
      <c r="G21" s="17">
        <f ca="1">ROUND(SUM(INDIRECT(ADDRESS(ROW()+(-1), COLUMN()+(0), 1))), 2)</f>
        <v>245.67</v>
      </c>
    </row>
    <row r="22" spans="1:7" ht="13.50" thickBot="1" customHeight="1">
      <c r="A22" s="15">
        <v>3</v>
      </c>
      <c r="B22" s="15"/>
      <c r="C22" s="15"/>
      <c r="D22" s="18" t="s">
        <v>42</v>
      </c>
      <c r="E22" s="18"/>
      <c r="F22" s="15"/>
      <c r="G22" s="15"/>
    </row>
    <row r="23" spans="1:7" ht="13.50" thickBot="1" customHeight="1">
      <c r="A23" s="1" t="s">
        <v>43</v>
      </c>
      <c r="B23" s="1"/>
      <c r="C23" s="10" t="s">
        <v>44</v>
      </c>
      <c r="D23" s="1" t="s">
        <v>45</v>
      </c>
      <c r="E23" s="11">
        <v>4.164</v>
      </c>
      <c r="F23" s="12">
        <v>115.52</v>
      </c>
      <c r="G23" s="12">
        <f ca="1">ROUND(INDIRECT(ADDRESS(ROW()+(0), COLUMN()+(-2), 1))*INDIRECT(ADDRESS(ROW()+(0), COLUMN()+(-1), 1)), 2)</f>
        <v>481.03</v>
      </c>
    </row>
    <row r="24" spans="1:7" ht="13.50" thickBot="1" customHeight="1">
      <c r="A24" s="1" t="s">
        <v>46</v>
      </c>
      <c r="B24" s="1"/>
      <c r="C24" s="10" t="s">
        <v>47</v>
      </c>
      <c r="D24" s="1" t="s">
        <v>48</v>
      </c>
      <c r="E24" s="13">
        <v>2.164</v>
      </c>
      <c r="F24" s="14">
        <v>83.2</v>
      </c>
      <c r="G24" s="14">
        <f ca="1">ROUND(INDIRECT(ADDRESS(ROW()+(0), COLUMN()+(-2), 1))*INDIRECT(ADDRESS(ROW()+(0), COLUMN()+(-1), 1)), 2)</f>
        <v>180.04</v>
      </c>
    </row>
    <row r="25" spans="1:7" ht="13.50" thickBot="1" customHeight="1">
      <c r="A25" s="15"/>
      <c r="B25" s="15"/>
      <c r="C25" s="15"/>
      <c r="D25" s="15"/>
      <c r="E25" s="9" t="s">
        <v>49</v>
      </c>
      <c r="F25" s="9"/>
      <c r="G25" s="17">
        <f ca="1">ROUND(SUM(INDIRECT(ADDRESS(ROW()+(-1), COLUMN()+(0), 1)),INDIRECT(ADDRESS(ROW()+(-2), COLUMN()+(0), 1))), 2)</f>
        <v>661.07</v>
      </c>
    </row>
    <row r="26" spans="1:7" ht="13.50" thickBot="1" customHeight="1">
      <c r="A26" s="15">
        <v>4</v>
      </c>
      <c r="B26" s="15"/>
      <c r="C26" s="15"/>
      <c r="D26" s="18" t="s">
        <v>50</v>
      </c>
      <c r="E26" s="18"/>
      <c r="F26" s="15"/>
      <c r="G26" s="15"/>
    </row>
    <row r="27" spans="1:7" ht="13.50" thickBot="1" customHeight="1">
      <c r="A27" s="19"/>
      <c r="B27" s="19"/>
      <c r="C27" s="20" t="s">
        <v>51</v>
      </c>
      <c r="D27" s="19" t="s">
        <v>52</v>
      </c>
      <c r="E27" s="13">
        <v>2</v>
      </c>
      <c r="F27" s="14">
        <f ca="1">ROUND(SUM(INDIRECT(ADDRESS(ROW()+(-2), COLUMN()+(1), 1)),INDIRECT(ADDRESS(ROW()+(-6), COLUMN()+(1), 1)),INDIRECT(ADDRESS(ROW()+(-9), COLUMN()+(1), 1))), 2)</f>
        <v>12529.4</v>
      </c>
      <c r="G27" s="14">
        <f ca="1">ROUND(INDIRECT(ADDRESS(ROW()+(0), COLUMN()+(-2), 1))*INDIRECT(ADDRESS(ROW()+(0), COLUMN()+(-1), 1))/100, 2)</f>
        <v>250.59</v>
      </c>
    </row>
    <row r="28" spans="1:7" ht="13.50" thickBot="1" customHeight="1">
      <c r="A28" s="21" t="s">
        <v>53</v>
      </c>
      <c r="B28" s="21"/>
      <c r="C28" s="22"/>
      <c r="D28" s="23"/>
      <c r="E28" s="24" t="s">
        <v>54</v>
      </c>
      <c r="F28" s="25"/>
      <c r="G28" s="26">
        <f ca="1">ROUND(SUM(INDIRECT(ADDRESS(ROW()+(-1), COLUMN()+(0), 1)),INDIRECT(ADDRESS(ROW()+(-3), COLUMN()+(0), 1)),INDIRECT(ADDRESS(ROW()+(-7), COLUMN()+(0), 1)),INDIRECT(ADDRESS(ROW()+(-10), COLUMN()+(0), 1))), 2)</f>
        <v>12780</v>
      </c>
    </row>
  </sheetData>
  <mergeCells count="3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E18:F18"/>
    <mergeCell ref="A19:B19"/>
    <mergeCell ref="D19:E19"/>
    <mergeCell ref="A20:B20"/>
    <mergeCell ref="A21:B21"/>
    <mergeCell ref="E21:F21"/>
    <mergeCell ref="A22:B22"/>
    <mergeCell ref="D22:E22"/>
    <mergeCell ref="A23:B23"/>
    <mergeCell ref="A24:B24"/>
    <mergeCell ref="A25:B25"/>
    <mergeCell ref="E25:F25"/>
    <mergeCell ref="A26:B26"/>
    <mergeCell ref="D26:E26"/>
    <mergeCell ref="A27:B27"/>
    <mergeCell ref="A28:D28"/>
    <mergeCell ref="E28:F28"/>
  </mergeCells>
  <pageMargins left="0.147638" right="0.147638" top="0.206693" bottom="0.206693" header="0.0" footer="0.0"/>
  <pageSetup paperSize="9" orientation="portrait"/>
  <rowBreaks count="0" manualBreakCount="0">
    </rowBreaks>
</worksheet>
</file>